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3040" windowHeight="9270"/>
  </bookViews>
  <sheets>
    <sheet name="УК Новолетие" sheetId="14" r:id="rId1"/>
    <sheet name="Для Александра" sheetId="8" state="hidden" r:id="rId2"/>
    <sheet name="Лист1" sheetId="9" state="hidden" r:id="rId3"/>
    <sheet name="Лист2" sheetId="10" state="hidden" r:id="rId4"/>
  </sheets>
  <calcPr calcId="162913"/>
</workbook>
</file>

<file path=xl/calcChain.xml><?xml version="1.0" encoding="utf-8"?>
<calcChain xmlns="http://schemas.openxmlformats.org/spreadsheetml/2006/main">
  <c r="J2" i="8" l="1"/>
  <c r="J1" i="8"/>
  <c r="G53" i="8" l="1"/>
  <c r="D53" i="8"/>
  <c r="D78" i="8" l="1"/>
  <c r="C78" i="8"/>
  <c r="H58" i="8"/>
  <c r="H59" i="8"/>
  <c r="H60" i="8"/>
  <c r="H61" i="8"/>
  <c r="H62" i="8"/>
  <c r="H63" i="8"/>
  <c r="H64" i="8"/>
  <c r="H65" i="8"/>
  <c r="D28" i="8"/>
  <c r="C28" i="8"/>
  <c r="F28" i="8"/>
  <c r="G78" i="8" l="1"/>
  <c r="F78" i="8"/>
  <c r="H57" i="8"/>
  <c r="H56" i="8"/>
  <c r="H55" i="8"/>
  <c r="H54" i="8"/>
  <c r="F53" i="8"/>
  <c r="H40" i="8"/>
  <c r="H39" i="8"/>
  <c r="H38" i="8"/>
  <c r="H37" i="8"/>
  <c r="H36" i="8"/>
  <c r="H35" i="8"/>
  <c r="H34" i="8"/>
  <c r="H33" i="8"/>
  <c r="H32" i="8"/>
  <c r="H31" i="8"/>
  <c r="H30" i="8"/>
  <c r="H29" i="8"/>
  <c r="H15" i="8"/>
  <c r="H14" i="8"/>
  <c r="H13" i="8"/>
  <c r="H12" i="8"/>
  <c r="H11" i="8"/>
  <c r="H10" i="8"/>
  <c r="H9" i="8"/>
  <c r="H8" i="8"/>
  <c r="H7" i="8"/>
  <c r="H6" i="8"/>
  <c r="H5" i="8"/>
  <c r="H4" i="8"/>
  <c r="H53" i="8" l="1"/>
  <c r="H78" i="8"/>
  <c r="C11" i="9" l="1"/>
  <c r="C13" i="9" s="1"/>
  <c r="B11" i="9"/>
  <c r="B13" i="9" s="1"/>
  <c r="L1" i="8" l="1"/>
  <c r="L2" i="8"/>
  <c r="L3" i="8" l="1"/>
  <c r="J3" i="8" s="1"/>
  <c r="E33" i="8"/>
  <c r="E34" i="8"/>
  <c r="E35" i="8"/>
  <c r="E36" i="8"/>
  <c r="E37" i="8"/>
  <c r="E38" i="8"/>
  <c r="E39" i="8"/>
  <c r="E40" i="8"/>
  <c r="E11" i="8"/>
  <c r="E8" i="8"/>
  <c r="E9" i="8"/>
  <c r="E10" i="8"/>
  <c r="E12" i="8"/>
  <c r="E15" i="8"/>
  <c r="E13" i="8" l="1"/>
  <c r="E14" i="8"/>
  <c r="E32" i="8" l="1"/>
  <c r="E31" i="8"/>
  <c r="E30" i="8"/>
  <c r="E29" i="8"/>
  <c r="E53" i="8" s="1"/>
  <c r="C53" i="8"/>
  <c r="E57" i="8" l="1"/>
  <c r="E56" i="8"/>
  <c r="E55" i="8"/>
  <c r="E54" i="8"/>
  <c r="E78" i="8" s="1"/>
  <c r="E7" i="8"/>
  <c r="E6" i="8" l="1"/>
  <c r="E5" i="8"/>
  <c r="E4" i="8"/>
  <c r="E28" i="8" l="1"/>
  <c r="H17" i="8"/>
  <c r="H21" i="8"/>
  <c r="H22" i="8"/>
  <c r="H16" i="8"/>
  <c r="H18" i="8"/>
  <c r="H26" i="8"/>
  <c r="H19" i="8"/>
  <c r="H27" i="8"/>
  <c r="H23" i="8"/>
  <c r="H20" i="8"/>
  <c r="H24" i="8"/>
  <c r="G28" i="8"/>
  <c r="H25" i="8"/>
  <c r="H28" i="8" l="1"/>
</calcChain>
</file>

<file path=xl/sharedStrings.xml><?xml version="1.0" encoding="utf-8"?>
<sst xmlns="http://schemas.openxmlformats.org/spreadsheetml/2006/main" count="99" uniqueCount="93">
  <si>
    <t>ООО "УК "Новолетие"</t>
  </si>
  <si>
    <t>На территории Верещагинского, Карагайского, Ильинского, Сивинского муниципальных районов</t>
  </si>
  <si>
    <t>На территории Березовского, Кишертского, Ординского и Суксунского муниципальных районов</t>
  </si>
  <si>
    <t>На территории Березниковского городского округа и Усольского муниципального района + Чердынь</t>
  </si>
  <si>
    <t xml:space="preserve">МТУ № 6 Мин.соцразвития Пермского края </t>
  </si>
  <si>
    <t>Территориальное управление Министерства социального развития Пермского  края по городу Перми</t>
  </si>
  <si>
    <t>Новолетие</t>
  </si>
  <si>
    <t>ГК</t>
  </si>
  <si>
    <t>Отклонение</t>
  </si>
  <si>
    <t>Акцепт</t>
  </si>
  <si>
    <t>Астрея</t>
  </si>
  <si>
    <t>Факт/Прогноз</t>
  </si>
  <si>
    <t>Астрея+Новолетие</t>
  </si>
  <si>
    <t>МТУ Минсоцразвития №2 Верещагино</t>
  </si>
  <si>
    <t>МТУ № 3 Мин.соцразвития Пермского края</t>
  </si>
  <si>
    <t>ТУ Министерства социал, развития Пермского  края по Краснокамскому город. округу и Нытвенскому мун.р</t>
  </si>
  <si>
    <t>ТУ Минсоцразвития Пермского края по Чайковскому району</t>
  </si>
  <si>
    <t>ООО"Зверь"</t>
  </si>
  <si>
    <t>ВТБ</t>
  </si>
  <si>
    <t>ООО"Зооград"</t>
  </si>
  <si>
    <t>ООО"Зоодом"</t>
  </si>
  <si>
    <t>СБ</t>
  </si>
  <si>
    <t>ООО"Зоомир"</t>
  </si>
  <si>
    <t>ООО"Мой зверь"</t>
  </si>
  <si>
    <t>ООО"Аврора"</t>
  </si>
  <si>
    <t>Ост</t>
  </si>
  <si>
    <t>Территория г. Пермь</t>
  </si>
  <si>
    <t>На территории Пермского  края по Краснокамскому город. округу и Нытвенскому мун.р</t>
  </si>
  <si>
    <t>828 347,97 Долг за июль,Соглашение №8 от 16.08.2019</t>
  </si>
  <si>
    <t>1 262 169,36 Долг за июль, Соглашение 20/01 от 20.08.2019 г.</t>
  </si>
  <si>
    <t>Нет Соглашения за июль, нет денег за июль.</t>
  </si>
  <si>
    <t>122 155,48 Долг за июнь(2 732,45) и июль Соглашение №5/08-04/40 от 19.08.2019 г.</t>
  </si>
  <si>
    <t>219 460,05 Долг за июль, Соглашение №150 от 21.08.2019 г.(К)</t>
  </si>
  <si>
    <t>Нет Соглашения за июль по Нытве, нет денег за июль.</t>
  </si>
  <si>
    <t>Нет Соглашения за июль, деньги пришли</t>
  </si>
  <si>
    <t>Приказ МСР ПК от 25.04.2019 № Сэд-33-01-03-255</t>
  </si>
  <si>
    <t>*</t>
  </si>
  <si>
    <t>ГК*</t>
  </si>
  <si>
    <t>Территориальное управление</t>
  </si>
  <si>
    <t>На территории</t>
  </si>
  <si>
    <t>Сумма</t>
  </si>
  <si>
    <t>п/п</t>
  </si>
  <si>
    <t>№ Контракта, дата</t>
  </si>
  <si>
    <t>Кол-во мест</t>
  </si>
  <si>
    <t>Городской округ "Город Губаха" и Гремячинский городской округ</t>
  </si>
  <si>
    <t>Пермский муниципальный район и Добрянский городской округ</t>
  </si>
  <si>
    <t>Александровский муниципальный округ и городской округ 
«город Кизел»</t>
  </si>
  <si>
    <t>Лысьвенский городской округ</t>
  </si>
  <si>
    <t>Чусовской и Горнозаводский городские округа</t>
  </si>
  <si>
    <t>Муниципальное образование «Город Березники», Чердынский городской округ</t>
  </si>
  <si>
    <t>Краснокамский городской округ, Нытвенский городской округ</t>
  </si>
  <si>
    <t>Пермский край, Верещагинский и Ильинский городские округа, 
Карагайский и Сивинский муниципальные округа</t>
  </si>
  <si>
    <t>Частинский муниципальный округ, Очерский городской округ, Оханский городской округ, Большесосновский муниципальный район</t>
  </si>
  <si>
    <t>на территории города Перми</t>
  </si>
  <si>
    <t>Кишертский, Березовский и Ординский 
муниципальные округа, Суксунский городской округ</t>
  </si>
  <si>
    <t>Чернушинский и Октябрьский городские округа, Куединский и
Уинский муниципальные округа</t>
  </si>
  <si>
    <t>Осинский городской округ, Бардымский и Еловский 
муниципальные округа</t>
  </si>
  <si>
    <t>Пермский край, Коми-Пермяцкий округ</t>
  </si>
  <si>
    <t>Чайковский городской округ</t>
  </si>
  <si>
    <t>Кунгурский муниципальный округ</t>
  </si>
  <si>
    <t>ТЕРРИТОРИАЛЬНОЕ УПРАВЛЕНИЕ МИНИСТЕРСТВА ТРУДА И СОЦИАЛЬНОГО РАЗВИТИЯ ПЕРМСКОГО КРАЯ ПО ГУБАХИНСКОМУ МУНИЦИПАЛЬНОМУ ОКРУГУ</t>
  </si>
  <si>
    <t>ТЕРРИТОРИАЛЬНОЕ УПРАВЛЕНИЕ МИНИСТЕРСТВА ТРУДА И СОЦИАЛЬНОГО РАЗВИТИЯ ПЕРМСКОГО КРАЯ ПО Г. ПЕРМИ</t>
  </si>
  <si>
    <t>МЕЖРАЙОННОЕ ТЕРРИТОРИАЛЬНОЕ УПРАВЛЕНИЕ № 1 МИНИСТЕРСТВА ТРУДА И СОЦИАЛЬНОГО РАЗВИТИЯ ПЕРМСКОГО КРАЯ</t>
  </si>
  <si>
    <t>МЕЖРАЙОННОЕ ТЕРРИТОРИАЛЬНОЕ УПРАВЛЕНИЕ № 6 МИНИСТЕРСТВА ТРУДА И СОЦИАЛЬНОГО РАЗВИТИЯ ПЕРМСКОГО КРАЯ</t>
  </si>
  <si>
    <t>ТЕРРИТОРИАЛЬНОЕ УПРАВЛЕНИЕ МИНИСТЕРСТВА ТРУДА И СОЦИАЛЬНОГО РАЗВИТИЯ ПЕРМСКОГО КРАЯ ПО ЛЫСЬВЕНСКОМУ ГОРОДСКОМУ ОКРУГУ</t>
  </si>
  <si>
    <t>ТЕРРИТОРИАЛЬНОЕ УПРАВЛЕНИЕ МИНИСТЕРСТВА ТРУДА И СОЦИАЛЬНОГО РАЗВИТИЯ ПЕРМСКОГО КРАЯ ПО КУНГУРСКОМУ МУНИЦИПАЛЬНОМУ ОКРУГУ</t>
  </si>
  <si>
    <t>ТЕРРИТОРИАЛЬНОЕ УПРАВЛЕНИЕ МИНИСТЕРСТВА ТРУДА И СОЦИАЛЬНОГО РАЗВИТИЯ ПЕРМСКОГО КРАЯ ПО ЧУСОВСКОМУ И ГОРНОЗАВОДСКОМУ ГОРОДСКИМ ОКРУГАМ</t>
  </si>
  <si>
    <t>ТЕРРИТОРИАЛЬНОЕ УПРАВЛЕНИЕ МИНИСТЕРСТВА ТРУДА И СОЦИАЛЬНОГО РАЗВИТИЯ ПЕРМСКОГО КРАЯ ПО АЛЕКСАНДРОВСКОМУ МУНИЦИПАЛЬНОМУ ОКРУГУ И ГОРОДСКОМУ ОКРУГУ "ГОРОД КИЗЕЛ"</t>
  </si>
  <si>
    <t>МЕЖРАЙОННОЕ ТЕРРИТОРИАЛЬНОЕ УПРАВЛЕНИЕ № 3 МИНИСТЕРСТВА ТРУДА И СОЦИАЛЬНОГО РАЗВИТИЯ ПЕРМСКОГО КРАЯ</t>
  </si>
  <si>
    <t>МЕЖРАЙОННОЕ ТЕРРИТОРИАЛЬНОЕ УПРАВЛЕНИЕ № 4 МИНИСТЕРСТВА ТРУДА И СОЦИАЛЬНОГО РАЗВИТИЯ ПЕРМСКОГО КРАЯ</t>
  </si>
  <si>
    <t>ТЕРРИТОРИАЛЬНОЕ УПРАВЛЕНИЕ МИНИСТЕРСТВА ТРУДА И СОЦИАЛЬНОГО РАЗВИТИЯ ПЕРМСКОГО КРАЯ ПО КРАСНОКАМСКОМУ И НЫТВЕНСКОМУ ГОРОДСКИМ ОКРУГАМ</t>
  </si>
  <si>
    <t>МЕЖРАЙОННОЕ ТЕРРИТОРИАЛЬНОЕ УПРАВЛЕНИЕ № 2 МИНИСТЕРСТВА ТРУДА И СОЦИАЛЬНОГО РАЗВИТИЯ ПЕРМСКОГО КРАЯ</t>
  </si>
  <si>
    <t>ТЕРРИТОРИАЛЬНОЕ УПРАВЛЕНИЕ МИНИСТЕРСТВА ТРУДА И СОЦИАЛЬНОГО РАЗВИТИЯ ПЕРМСКОГО КРАЯ ПО КОМИ-ПЕРМЯЦКОМУ ОКРУГУ</t>
  </si>
  <si>
    <t>ТЕРРИТОРИАЛЬНОЕ УПРАВЛЕНИЕ МИНИСТЕРСТВА ТРУДА И СОЦИАЛЬНОГО РАЗВИТИЯ ПЕРМСКОГО КРАЯ ПО ПЕРМСКОМУ МУНИЦИПАЛЬНОМУ ОКРУГУ И ДОБРЯНСКОМУ ГОРОДСКОМУ ОКРУГУ</t>
  </si>
  <si>
    <t>МЕЖРАЙОННОЕ ТЕРРИТОРИАЛЬНОЕ УПРАВЛЕНИЕ № 5 МИНИСТЕРСТВА ТРУДА И СОЦИАЛЬНОГО РАЗВИТИЯ ПЕРМСКОГО КРАЯ</t>
  </si>
  <si>
    <t>ТЕРРИТОРИАЛЬНОЕ УПРАВЛЕНИЕ МИНИСТЕРСТВА ТРУДА И СОЦИАЛЬНОГО РАЗВИТИЯ ПЕРМСКОГО КРАЯ ПО ЧАЙКОВСКОМУ ГОРОДСКОМУ ОКРУГУ</t>
  </si>
  <si>
    <t>21 от 27.09.2024</t>
  </si>
  <si>
    <t>30 от 10.09.2024</t>
  </si>
  <si>
    <t>39 от 23.09.2024</t>
  </si>
  <si>
    <t>33 от 18.09.2024</t>
  </si>
  <si>
    <t>112 от 17.09.2024</t>
  </si>
  <si>
    <t>38 от 16.09.2024</t>
  </si>
  <si>
    <t>08-03/50 от 16.09.2024</t>
  </si>
  <si>
    <t>42/2024 от 16.09.2024</t>
  </si>
  <si>
    <t>45/24 от 10.09.2024</t>
  </si>
  <si>
    <t>5/ГК-2024 от 10.09.2024</t>
  </si>
  <si>
    <t>37-гк от 10.09.2024</t>
  </si>
  <si>
    <t>40/2024 от 06.09.2024</t>
  </si>
  <si>
    <t>44 от 06.09.2024</t>
  </si>
  <si>
    <t>104 от 03.09.2024</t>
  </si>
  <si>
    <t>42-2024 от 03.09.2024</t>
  </si>
  <si>
    <t>КЗ 27.08/1-2024 от 27.08.2024</t>
  </si>
  <si>
    <t>58867200,00 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</si>
</sst>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mmmm\ yy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334059"/>
      <name val="Roboto"/>
    </font>
    <font>
      <sz val="9"/>
      <color theme="1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31">
    <xf numFmtId="0" fontId="0" fillId="0" borderId="0" xfId="0"/>
    <xf numFmtId="0" fontId="0" fillId="0" borderId="1" xfId="0" applyBorder="1"/>
    <xf numFmtId="164" fontId="0" fillId="0" borderId="1" xfId="0" applyNumberFormat="1" applyBorder="1"/>
    <xf numFmtId="4" fontId="0" fillId="0" borderId="0" xfId="0" applyNumberFormat="1"/>
    <xf numFmtId="17" fontId="5" fillId="0" borderId="1" xfId="0" applyNumberFormat="1" applyFont="1" applyBorder="1" applyAlignment="1">
      <alignment horizontal="center"/>
    </xf>
    <xf numFmtId="4" fontId="0" fillId="0" borderId="1" xfId="0" applyNumberFormat="1" applyBorder="1"/>
    <xf numFmtId="0" fontId="5" fillId="0" borderId="1" xfId="0" applyFont="1" applyBorder="1"/>
    <xf numFmtId="164" fontId="5" fillId="0" borderId="1" xfId="0" applyNumberFormat="1" applyFont="1" applyBorder="1"/>
    <xf numFmtId="4" fontId="5" fillId="0" borderId="1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0" fillId="0" borderId="0" xfId="0" applyNumberFormat="1" applyFont="1" applyFill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workbookViewId="0">
      <selection activeCell="B3" sqref="B3"/>
    </sheetView>
  </sheetViews>
  <sheetFormatPr defaultRowHeight="15"/>
  <cols>
    <col min="1" max="1" width="12" style="15" customWidth="1"/>
    <col min="2" max="2" width="28.7109375" style="15" customWidth="1"/>
    <col min="3" max="3" width="27.5703125" style="15" customWidth="1"/>
    <col min="4" max="4" width="22.5703125" style="15" customWidth="1"/>
    <col min="5" max="5" width="24.140625" style="21" customWidth="1"/>
    <col min="6" max="6" width="9.140625" style="21"/>
    <col min="7" max="16384" width="9.140625" style="15"/>
  </cols>
  <sheetData>
    <row r="1" spans="1:6" ht="24">
      <c r="A1" s="19" t="s">
        <v>41</v>
      </c>
      <c r="B1" s="19" t="s">
        <v>38</v>
      </c>
      <c r="C1" s="19" t="s">
        <v>39</v>
      </c>
      <c r="D1" s="19" t="s">
        <v>42</v>
      </c>
      <c r="E1" s="22" t="s">
        <v>40</v>
      </c>
      <c r="F1" s="22" t="s">
        <v>43</v>
      </c>
    </row>
    <row r="2" spans="1:6" ht="15" customHeight="1">
      <c r="A2" s="28" t="s">
        <v>0</v>
      </c>
      <c r="B2" s="28"/>
      <c r="C2" s="28"/>
      <c r="D2" s="28"/>
      <c r="E2" s="28"/>
      <c r="F2" s="28"/>
    </row>
    <row r="3" spans="1:6" ht="72">
      <c r="A3" s="19">
        <v>1</v>
      </c>
      <c r="B3" s="16" t="s">
        <v>60</v>
      </c>
      <c r="C3" s="16" t="s">
        <v>44</v>
      </c>
      <c r="D3" s="16" t="s">
        <v>78</v>
      </c>
      <c r="E3" s="23">
        <v>47744000</v>
      </c>
      <c r="F3" s="24">
        <v>385</v>
      </c>
    </row>
    <row r="4" spans="1:6" ht="120">
      <c r="A4" s="17">
        <v>2</v>
      </c>
      <c r="B4" s="17" t="s">
        <v>73</v>
      </c>
      <c r="C4" s="17" t="s">
        <v>45</v>
      </c>
      <c r="D4" s="17" t="s">
        <v>91</v>
      </c>
      <c r="E4" s="24">
        <v>42088593.700000003</v>
      </c>
      <c r="F4" s="24">
        <v>360</v>
      </c>
    </row>
    <row r="5" spans="1:6" ht="120">
      <c r="A5" s="17">
        <v>3</v>
      </c>
      <c r="B5" s="17" t="s">
        <v>67</v>
      </c>
      <c r="C5" s="17" t="s">
        <v>46</v>
      </c>
      <c r="D5" s="17" t="s">
        <v>77</v>
      </c>
      <c r="E5" s="25">
        <v>40320000</v>
      </c>
      <c r="F5" s="24">
        <v>300</v>
      </c>
    </row>
    <row r="6" spans="1:6" ht="90">
      <c r="A6" s="19">
        <v>4</v>
      </c>
      <c r="B6" s="17" t="s">
        <v>64</v>
      </c>
      <c r="C6" s="17" t="s">
        <v>47</v>
      </c>
      <c r="D6" s="17" t="s">
        <v>79</v>
      </c>
      <c r="E6" s="23">
        <v>64800000</v>
      </c>
      <c r="F6" s="24">
        <v>600</v>
      </c>
    </row>
    <row r="7" spans="1:6" ht="105">
      <c r="A7" s="17">
        <v>5</v>
      </c>
      <c r="B7" s="17" t="s">
        <v>66</v>
      </c>
      <c r="C7" s="17" t="s">
        <v>48</v>
      </c>
      <c r="D7" s="17" t="s">
        <v>87</v>
      </c>
      <c r="E7" s="24">
        <v>62764800</v>
      </c>
      <c r="F7" s="24">
        <v>467</v>
      </c>
    </row>
    <row r="8" spans="1:6" ht="110.25">
      <c r="A8" s="17">
        <v>6</v>
      </c>
      <c r="B8" s="18" t="s">
        <v>63</v>
      </c>
      <c r="C8" s="17" t="s">
        <v>49</v>
      </c>
      <c r="D8" s="17" t="s">
        <v>84</v>
      </c>
      <c r="E8" s="23">
        <v>82439514.459999993</v>
      </c>
      <c r="F8" s="24">
        <v>526</v>
      </c>
    </row>
    <row r="9" spans="1:6" ht="105">
      <c r="A9" s="19">
        <v>7</v>
      </c>
      <c r="B9" s="17" t="s">
        <v>70</v>
      </c>
      <c r="C9" s="17" t="s">
        <v>50</v>
      </c>
      <c r="D9" s="17" t="s">
        <v>85</v>
      </c>
      <c r="E9" s="23">
        <v>46548000</v>
      </c>
      <c r="F9" s="24">
        <v>431</v>
      </c>
    </row>
    <row r="10" spans="1:6" ht="90">
      <c r="A10" s="17">
        <v>8</v>
      </c>
      <c r="B10" s="17" t="s">
        <v>71</v>
      </c>
      <c r="C10" s="17" t="s">
        <v>51</v>
      </c>
      <c r="D10" s="20" t="s">
        <v>76</v>
      </c>
      <c r="E10" s="26">
        <v>115435200</v>
      </c>
      <c r="F10" s="26">
        <v>945</v>
      </c>
    </row>
    <row r="11" spans="1:6" ht="90">
      <c r="A11" s="17">
        <v>9</v>
      </c>
      <c r="B11" s="17" t="s">
        <v>62</v>
      </c>
      <c r="C11" s="17" t="s">
        <v>52</v>
      </c>
      <c r="D11" s="17" t="s">
        <v>90</v>
      </c>
      <c r="E11" s="23">
        <v>49728000</v>
      </c>
      <c r="F11" s="24">
        <v>370</v>
      </c>
    </row>
    <row r="12" spans="1:6" ht="75">
      <c r="A12" s="19">
        <v>10</v>
      </c>
      <c r="B12" s="17" t="s">
        <v>61</v>
      </c>
      <c r="C12" s="17" t="s">
        <v>53</v>
      </c>
      <c r="D12" s="17" t="s">
        <v>89</v>
      </c>
      <c r="E12" s="23">
        <v>158843521.31999999</v>
      </c>
      <c r="F12" s="27">
        <v>1016</v>
      </c>
    </row>
    <row r="13" spans="1:6" ht="90">
      <c r="A13" s="17">
        <v>11</v>
      </c>
      <c r="B13" s="17" t="s">
        <v>68</v>
      </c>
      <c r="C13" s="17" t="s">
        <v>54</v>
      </c>
      <c r="D13" s="17" t="s">
        <v>82</v>
      </c>
      <c r="E13" s="23">
        <v>56812000</v>
      </c>
      <c r="F13" s="24">
        <v>377</v>
      </c>
    </row>
    <row r="14" spans="1:6" ht="90">
      <c r="A14" s="17">
        <v>12</v>
      </c>
      <c r="B14" s="17" t="s">
        <v>69</v>
      </c>
      <c r="C14" s="17" t="s">
        <v>55</v>
      </c>
      <c r="D14" s="17" t="s">
        <v>86</v>
      </c>
      <c r="E14" s="23" t="s">
        <v>92</v>
      </c>
      <c r="F14" s="24">
        <v>438</v>
      </c>
    </row>
    <row r="15" spans="1:6" ht="90">
      <c r="A15" s="19">
        <v>13</v>
      </c>
      <c r="B15" s="17" t="s">
        <v>74</v>
      </c>
      <c r="C15" s="17" t="s">
        <v>56</v>
      </c>
      <c r="D15" s="17" t="s">
        <v>88</v>
      </c>
      <c r="E15" s="23">
        <v>54432000</v>
      </c>
      <c r="F15" s="24">
        <v>315</v>
      </c>
    </row>
    <row r="16" spans="1:6" ht="90">
      <c r="A16" s="17">
        <v>14</v>
      </c>
      <c r="B16" s="17" t="s">
        <v>72</v>
      </c>
      <c r="C16" s="17" t="s">
        <v>57</v>
      </c>
      <c r="D16" s="17" t="s">
        <v>80</v>
      </c>
      <c r="E16" s="23">
        <v>59270400</v>
      </c>
      <c r="F16" s="24">
        <v>441</v>
      </c>
    </row>
    <row r="17" spans="1:6" ht="90">
      <c r="A17" s="17">
        <v>15</v>
      </c>
      <c r="B17" s="17" t="s">
        <v>75</v>
      </c>
      <c r="C17" s="17" t="s">
        <v>58</v>
      </c>
      <c r="D17" s="17" t="s">
        <v>83</v>
      </c>
      <c r="E17" s="24">
        <v>67202692</v>
      </c>
      <c r="F17" s="24">
        <v>400</v>
      </c>
    </row>
    <row r="18" spans="1:6" ht="90">
      <c r="A18" s="19">
        <v>16</v>
      </c>
      <c r="B18" s="17" t="s">
        <v>65</v>
      </c>
      <c r="C18" s="17" t="s">
        <v>59</v>
      </c>
      <c r="D18" s="17" t="s">
        <v>81</v>
      </c>
      <c r="E18" s="23">
        <v>57001600</v>
      </c>
      <c r="F18" s="24">
        <v>439</v>
      </c>
    </row>
  </sheetData>
  <mergeCells count="1">
    <mergeCell ref="A2:F2"/>
  </mergeCells>
  <pageMargins left="0.25" right="0.25" top="0.75" bottom="0.75" header="0.3" footer="0.3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L81"/>
  <sheetViews>
    <sheetView workbookViewId="0">
      <pane xSplit="2" ySplit="3" topLeftCell="C49" activePane="bottomRight" state="frozen"/>
      <selection pane="topRight" activeCell="C1" sqref="C1"/>
      <selection pane="bottomLeft" activeCell="A4" sqref="A4"/>
      <selection pane="bottomRight" activeCell="D15" sqref="D15"/>
    </sheetView>
  </sheetViews>
  <sheetFormatPr defaultRowHeight="15"/>
  <cols>
    <col min="1" max="1" width="11" bestFit="1" customWidth="1"/>
    <col min="2" max="2" width="14.140625" bestFit="1" customWidth="1"/>
    <col min="3" max="3" width="13.5703125" bestFit="1" customWidth="1"/>
    <col min="4" max="4" width="15.5703125" customWidth="1"/>
    <col min="5" max="5" width="12.28515625" bestFit="1" customWidth="1"/>
    <col min="6" max="6" width="13.5703125" bestFit="1" customWidth="1"/>
    <col min="7" max="7" width="15.5703125" customWidth="1"/>
    <col min="8" max="8" width="14.140625" customWidth="1"/>
    <col min="9" max="9" width="18.5703125" bestFit="1" customWidth="1"/>
    <col min="10" max="11" width="12.42578125" bestFit="1" customWidth="1"/>
    <col min="12" max="12" width="13.5703125" bestFit="1" customWidth="1"/>
  </cols>
  <sheetData>
    <row r="1" spans="1:12">
      <c r="I1" t="s">
        <v>12</v>
      </c>
      <c r="J1" s="3">
        <f>D4</f>
        <v>43469037.93</v>
      </c>
      <c r="K1">
        <v>12</v>
      </c>
      <c r="L1" s="3">
        <f>J1*K1</f>
        <v>521628455.15999997</v>
      </c>
    </row>
    <row r="2" spans="1:12">
      <c r="C2" s="29"/>
      <c r="D2" s="29"/>
      <c r="E2" s="29"/>
      <c r="F2" s="30">
        <v>43784</v>
      </c>
      <c r="G2" s="30"/>
      <c r="H2" s="30"/>
      <c r="I2" t="s">
        <v>6</v>
      </c>
      <c r="J2" s="3">
        <f>C4</f>
        <v>39940537.685000002</v>
      </c>
      <c r="K2">
        <v>12</v>
      </c>
      <c r="L2" s="3">
        <f>J2*K2</f>
        <v>479286452.22000003</v>
      </c>
    </row>
    <row r="3" spans="1:12">
      <c r="A3" s="1"/>
      <c r="B3" s="1"/>
      <c r="C3" s="4" t="s">
        <v>7</v>
      </c>
      <c r="D3" s="4" t="s">
        <v>11</v>
      </c>
      <c r="E3" s="4" t="s">
        <v>8</v>
      </c>
      <c r="F3" s="4" t="s">
        <v>37</v>
      </c>
      <c r="G3" s="4" t="s">
        <v>11</v>
      </c>
      <c r="H3" s="4" t="s">
        <v>8</v>
      </c>
      <c r="I3" t="s">
        <v>10</v>
      </c>
      <c r="J3" s="3">
        <f>L3/K3</f>
        <v>3528500.244999995</v>
      </c>
      <c r="K3">
        <v>12</v>
      </c>
      <c r="L3" s="3">
        <f>L1-L2</f>
        <v>42342002.939999938</v>
      </c>
    </row>
    <row r="4" spans="1:12">
      <c r="A4" s="1">
        <v>1</v>
      </c>
      <c r="B4" s="2">
        <v>43435</v>
      </c>
      <c r="C4" s="5">
        <v>39940537.685000002</v>
      </c>
      <c r="D4" s="5">
        <v>43469037.93</v>
      </c>
      <c r="E4" s="5">
        <f>D4-C4</f>
        <v>3528500.2449999973</v>
      </c>
      <c r="F4" s="5">
        <v>39334622.979999997</v>
      </c>
      <c r="G4" s="5">
        <v>43469037.93</v>
      </c>
      <c r="H4" s="5">
        <f>G4-F4</f>
        <v>4134414.950000003</v>
      </c>
      <c r="I4" s="3"/>
      <c r="J4" s="3"/>
    </row>
    <row r="5" spans="1:12">
      <c r="A5" s="1">
        <v>2</v>
      </c>
      <c r="B5" s="2">
        <v>43466</v>
      </c>
      <c r="C5" s="5">
        <v>39940537.685000002</v>
      </c>
      <c r="D5" s="5">
        <v>41652908.600000001</v>
      </c>
      <c r="E5" s="5">
        <f>D5-C5</f>
        <v>1712370.9149999991</v>
      </c>
      <c r="F5" s="5">
        <v>39334622.979999997</v>
      </c>
      <c r="G5" s="5">
        <v>41652908.600000001</v>
      </c>
      <c r="H5" s="5">
        <f>G5-F5</f>
        <v>2318285.6200000048</v>
      </c>
      <c r="I5" s="3"/>
      <c r="J5" s="3"/>
    </row>
    <row r="6" spans="1:12">
      <c r="A6" s="1">
        <v>3</v>
      </c>
      <c r="B6" s="2">
        <v>43497</v>
      </c>
      <c r="C6" s="5">
        <v>39940537.685000002</v>
      </c>
      <c r="D6" s="5">
        <v>42195801.81000001</v>
      </c>
      <c r="E6" s="5">
        <f>D6-C6</f>
        <v>2255264.1250000075</v>
      </c>
      <c r="F6" s="5">
        <v>39334622.979999997</v>
      </c>
      <c r="G6" s="5">
        <v>42195801.81000001</v>
      </c>
      <c r="H6" s="5">
        <f>G6-F6</f>
        <v>2861178.8300000131</v>
      </c>
      <c r="I6" s="3"/>
      <c r="J6" s="3"/>
    </row>
    <row r="7" spans="1:12">
      <c r="A7" s="1">
        <v>4</v>
      </c>
      <c r="B7" s="2">
        <v>43525</v>
      </c>
      <c r="C7" s="5">
        <v>39940537.685000002</v>
      </c>
      <c r="D7" s="5">
        <v>41608510.75</v>
      </c>
      <c r="E7" s="5">
        <f>D7-C7</f>
        <v>1667973.0649999976</v>
      </c>
      <c r="F7" s="5">
        <v>39334622.979999997</v>
      </c>
      <c r="G7" s="5">
        <v>41608510.75</v>
      </c>
      <c r="H7" s="5">
        <f>G7-F7</f>
        <v>2273887.7700000033</v>
      </c>
      <c r="I7" s="3"/>
      <c r="J7" s="3"/>
    </row>
    <row r="8" spans="1:12">
      <c r="A8" s="1">
        <v>5</v>
      </c>
      <c r="B8" s="2">
        <v>43556</v>
      </c>
      <c r="C8" s="5">
        <v>39940537.685000002</v>
      </c>
      <c r="D8" s="5">
        <v>40875449.689999998</v>
      </c>
      <c r="E8" s="5">
        <f t="shared" ref="E8:E15" si="0">D8-C8</f>
        <v>934912.00499999523</v>
      </c>
      <c r="F8" s="5">
        <v>39334622.979999997</v>
      </c>
      <c r="G8" s="5">
        <v>40875449.689999998</v>
      </c>
      <c r="H8" s="5">
        <f t="shared" ref="H8:H27" si="1">G8-F8</f>
        <v>1540826.7100000009</v>
      </c>
      <c r="I8" s="3"/>
      <c r="J8" s="3"/>
    </row>
    <row r="9" spans="1:12">
      <c r="A9" s="1">
        <v>6</v>
      </c>
      <c r="B9" s="2">
        <v>43586</v>
      </c>
      <c r="C9" s="5">
        <v>39940537.685000002</v>
      </c>
      <c r="D9" s="5">
        <v>40838796.619999997</v>
      </c>
      <c r="E9" s="5">
        <f t="shared" si="0"/>
        <v>898258.93499999493</v>
      </c>
      <c r="F9" s="5">
        <v>39334622.979999997</v>
      </c>
      <c r="G9" s="5">
        <v>40838796.619999997</v>
      </c>
      <c r="H9" s="5">
        <f t="shared" si="1"/>
        <v>1504173.6400000006</v>
      </c>
      <c r="I9" s="3"/>
      <c r="J9" s="3"/>
    </row>
    <row r="10" spans="1:12">
      <c r="A10" s="1">
        <v>7</v>
      </c>
      <c r="B10" s="2">
        <v>43617</v>
      </c>
      <c r="C10" s="5">
        <v>39940537.685000002</v>
      </c>
      <c r="D10" s="5">
        <v>40836963.969999999</v>
      </c>
      <c r="E10" s="5">
        <f t="shared" si="0"/>
        <v>896426.28499999642</v>
      </c>
      <c r="F10" s="5">
        <v>39334622.979999997</v>
      </c>
      <c r="G10" s="5">
        <v>40836963.969999999</v>
      </c>
      <c r="H10" s="5">
        <f t="shared" si="1"/>
        <v>1502340.9900000021</v>
      </c>
      <c r="I10" s="3"/>
      <c r="J10" s="3"/>
    </row>
    <row r="11" spans="1:12">
      <c r="A11" s="1">
        <v>8</v>
      </c>
      <c r="B11" s="2">
        <v>43647</v>
      </c>
      <c r="C11" s="5">
        <v>39940537.685000002</v>
      </c>
      <c r="D11" s="5">
        <v>40836872.140000001</v>
      </c>
      <c r="E11" s="5">
        <f t="shared" si="0"/>
        <v>896334.45499999821</v>
      </c>
      <c r="F11" s="5">
        <v>39334622.979999997</v>
      </c>
      <c r="G11" s="5">
        <v>40836872.140000001</v>
      </c>
      <c r="H11" s="5">
        <f t="shared" si="1"/>
        <v>1502249.1600000039</v>
      </c>
      <c r="I11" s="3"/>
      <c r="J11" s="3"/>
    </row>
    <row r="12" spans="1:12">
      <c r="A12" s="1">
        <v>9</v>
      </c>
      <c r="B12" s="2">
        <v>43678</v>
      </c>
      <c r="C12" s="5">
        <v>39940537.685000002</v>
      </c>
      <c r="D12" s="5">
        <v>36764661.609999999</v>
      </c>
      <c r="E12" s="5">
        <f t="shared" si="0"/>
        <v>-3175876.075000003</v>
      </c>
      <c r="F12" s="5">
        <v>39334622.979999997</v>
      </c>
      <c r="G12" s="5">
        <v>36764661.609999999</v>
      </c>
      <c r="H12" s="5">
        <f t="shared" si="1"/>
        <v>-2569961.3699999973</v>
      </c>
      <c r="I12" s="3"/>
      <c r="J12" s="3"/>
    </row>
    <row r="13" spans="1:12">
      <c r="A13" s="1">
        <v>10</v>
      </c>
      <c r="B13" s="2">
        <v>43709</v>
      </c>
      <c r="C13" s="5">
        <v>39940537.685000002</v>
      </c>
      <c r="D13" s="5">
        <v>36340160.719999999</v>
      </c>
      <c r="E13" s="5">
        <f t="shared" si="0"/>
        <v>-3600376.9650000036</v>
      </c>
      <c r="F13" s="5">
        <v>39334622.979999997</v>
      </c>
      <c r="G13" s="5">
        <v>36340160.719999999</v>
      </c>
      <c r="H13" s="5">
        <f t="shared" si="1"/>
        <v>-2994462.2599999979</v>
      </c>
      <c r="I13" s="3"/>
      <c r="J13" s="3"/>
    </row>
    <row r="14" spans="1:12">
      <c r="A14" s="1">
        <v>11</v>
      </c>
      <c r="B14" s="2">
        <v>43739</v>
      </c>
      <c r="C14" s="5">
        <v>39940537.685000002</v>
      </c>
      <c r="D14" s="5">
        <v>36771785.060000002</v>
      </c>
      <c r="E14" s="5">
        <f t="shared" si="0"/>
        <v>-3168752.625</v>
      </c>
      <c r="F14" s="5">
        <v>39334622.979999997</v>
      </c>
      <c r="G14" s="5">
        <v>36771785.060000002</v>
      </c>
      <c r="H14" s="5">
        <f t="shared" si="1"/>
        <v>-2562837.9199999943</v>
      </c>
      <c r="I14" s="3"/>
      <c r="J14" s="3"/>
    </row>
    <row r="15" spans="1:12">
      <c r="A15" s="1">
        <v>12</v>
      </c>
      <c r="B15" s="2">
        <v>43770</v>
      </c>
      <c r="C15" s="5">
        <v>39940537.685000002</v>
      </c>
      <c r="D15" s="5">
        <v>37095503.32</v>
      </c>
      <c r="E15" s="5">
        <f t="shared" si="0"/>
        <v>-2845034.3650000021</v>
      </c>
      <c r="F15" s="5">
        <v>39334622.979999997</v>
      </c>
      <c r="G15" s="5">
        <v>37095503.32</v>
      </c>
      <c r="H15" s="5">
        <f t="shared" si="1"/>
        <v>-2239119.6599999964</v>
      </c>
      <c r="I15" s="3"/>
      <c r="J15" s="3"/>
    </row>
    <row r="16" spans="1:12">
      <c r="A16" s="1">
        <v>13</v>
      </c>
      <c r="B16" s="2">
        <v>43800</v>
      </c>
      <c r="C16" s="5">
        <v>39940537.685000002</v>
      </c>
      <c r="D16" s="5"/>
      <c r="E16" s="5"/>
      <c r="F16" s="5">
        <v>40546452.394166671</v>
      </c>
      <c r="G16" s="5">
        <v>39940537.685000002</v>
      </c>
      <c r="H16" s="5">
        <f t="shared" si="1"/>
        <v>-605914.70916666836</v>
      </c>
      <c r="I16" s="3"/>
      <c r="J16" s="3"/>
    </row>
    <row r="17" spans="1:11">
      <c r="A17" s="1">
        <v>14</v>
      </c>
      <c r="B17" s="2">
        <v>43831</v>
      </c>
      <c r="C17" s="5">
        <v>39940537.685000002</v>
      </c>
      <c r="D17" s="5"/>
      <c r="E17" s="5"/>
      <c r="F17" s="5">
        <v>40546452.394166671</v>
      </c>
      <c r="G17" s="5">
        <v>39940537.685000002</v>
      </c>
      <c r="H17" s="5">
        <f t="shared" si="1"/>
        <v>-605914.70916666836</v>
      </c>
      <c r="I17" s="3"/>
      <c r="J17" s="3"/>
    </row>
    <row r="18" spans="1:11">
      <c r="A18" s="1">
        <v>15</v>
      </c>
      <c r="B18" s="2">
        <v>43862</v>
      </c>
      <c r="C18" s="5">
        <v>39940537.685000002</v>
      </c>
      <c r="D18" s="5"/>
      <c r="E18" s="5"/>
      <c r="F18" s="5">
        <v>40546452.394166671</v>
      </c>
      <c r="G18" s="5">
        <v>39940537.685000002</v>
      </c>
      <c r="H18" s="5">
        <f t="shared" si="1"/>
        <v>-605914.70916666836</v>
      </c>
      <c r="I18" s="3"/>
      <c r="J18" s="3"/>
    </row>
    <row r="19" spans="1:11">
      <c r="A19" s="1">
        <v>16</v>
      </c>
      <c r="B19" s="2">
        <v>43891</v>
      </c>
      <c r="C19" s="5">
        <v>39940537.685000002</v>
      </c>
      <c r="D19" s="5"/>
      <c r="E19" s="5"/>
      <c r="F19" s="5">
        <v>40546452.394166671</v>
      </c>
      <c r="G19" s="5">
        <v>39940537.685000002</v>
      </c>
      <c r="H19" s="5">
        <f t="shared" si="1"/>
        <v>-605914.70916666836</v>
      </c>
      <c r="I19" s="3"/>
      <c r="J19" s="3"/>
    </row>
    <row r="20" spans="1:11">
      <c r="A20" s="1">
        <v>17</v>
      </c>
      <c r="B20" s="2">
        <v>43922</v>
      </c>
      <c r="C20" s="5">
        <v>39940537.685000002</v>
      </c>
      <c r="D20" s="5"/>
      <c r="E20" s="5"/>
      <c r="F20" s="5">
        <v>40546452.394166671</v>
      </c>
      <c r="G20" s="5">
        <v>39940537.685000002</v>
      </c>
      <c r="H20" s="5">
        <f t="shared" si="1"/>
        <v>-605914.70916666836</v>
      </c>
      <c r="I20" s="3"/>
      <c r="J20" s="3"/>
    </row>
    <row r="21" spans="1:11">
      <c r="A21" s="1">
        <v>18</v>
      </c>
      <c r="B21" s="2">
        <v>43952</v>
      </c>
      <c r="C21" s="5">
        <v>39940537.685000002</v>
      </c>
      <c r="D21" s="5"/>
      <c r="E21" s="5"/>
      <c r="F21" s="5">
        <v>40546452.394166671</v>
      </c>
      <c r="G21" s="5">
        <v>39940537.685000002</v>
      </c>
      <c r="H21" s="5">
        <f t="shared" si="1"/>
        <v>-605914.70916666836</v>
      </c>
      <c r="I21" s="3"/>
      <c r="J21" s="3"/>
    </row>
    <row r="22" spans="1:11">
      <c r="A22" s="1">
        <v>19</v>
      </c>
      <c r="B22" s="2">
        <v>43983</v>
      </c>
      <c r="C22" s="5">
        <v>39940537.685000002</v>
      </c>
      <c r="D22" s="5"/>
      <c r="E22" s="5"/>
      <c r="F22" s="5">
        <v>40546452.394166671</v>
      </c>
      <c r="G22" s="5">
        <v>39940537.685000002</v>
      </c>
      <c r="H22" s="5">
        <f t="shared" si="1"/>
        <v>-605914.70916666836</v>
      </c>
      <c r="I22" s="3"/>
      <c r="J22" s="3"/>
    </row>
    <row r="23" spans="1:11">
      <c r="A23" s="1">
        <v>20</v>
      </c>
      <c r="B23" s="2">
        <v>44013</v>
      </c>
      <c r="C23" s="5">
        <v>39940537.685000002</v>
      </c>
      <c r="D23" s="5"/>
      <c r="E23" s="5"/>
      <c r="F23" s="5">
        <v>40546452.394166671</v>
      </c>
      <c r="G23" s="5">
        <v>39940537.685000002</v>
      </c>
      <c r="H23" s="5">
        <f t="shared" si="1"/>
        <v>-605914.70916666836</v>
      </c>
      <c r="I23" s="3"/>
      <c r="J23" s="3"/>
    </row>
    <row r="24" spans="1:11">
      <c r="A24" s="1">
        <v>21</v>
      </c>
      <c r="B24" s="2">
        <v>44044</v>
      </c>
      <c r="C24" s="5">
        <v>39940537.685000002</v>
      </c>
      <c r="D24" s="5"/>
      <c r="E24" s="5"/>
      <c r="F24" s="5">
        <v>40546452.394166671</v>
      </c>
      <c r="G24" s="5">
        <v>39940537.685000002</v>
      </c>
      <c r="H24" s="5">
        <f t="shared" si="1"/>
        <v>-605914.70916666836</v>
      </c>
      <c r="I24" s="3"/>
      <c r="J24" s="3"/>
    </row>
    <row r="25" spans="1:11">
      <c r="A25" s="1">
        <v>22</v>
      </c>
      <c r="B25" s="2">
        <v>44075</v>
      </c>
      <c r="C25" s="5">
        <v>39940537.685000002</v>
      </c>
      <c r="D25" s="5"/>
      <c r="E25" s="5"/>
      <c r="F25" s="5">
        <v>40546452.394166671</v>
      </c>
      <c r="G25" s="5">
        <v>39940537.685000002</v>
      </c>
      <c r="H25" s="5">
        <f t="shared" si="1"/>
        <v>-605914.70916666836</v>
      </c>
      <c r="I25" s="3"/>
      <c r="J25" s="3"/>
    </row>
    <row r="26" spans="1:11">
      <c r="A26" s="1">
        <v>23</v>
      </c>
      <c r="B26" s="2">
        <v>44105</v>
      </c>
      <c r="C26" s="5">
        <v>39940537.685000002</v>
      </c>
      <c r="D26" s="5"/>
      <c r="E26" s="5"/>
      <c r="F26" s="5">
        <v>40546452.394166671</v>
      </c>
      <c r="G26" s="5">
        <v>39940537.685000002</v>
      </c>
      <c r="H26" s="5">
        <f t="shared" si="1"/>
        <v>-605914.70916666836</v>
      </c>
      <c r="I26" s="3"/>
      <c r="J26" s="3"/>
    </row>
    <row r="27" spans="1:11">
      <c r="A27" s="1">
        <v>24</v>
      </c>
      <c r="B27" s="2">
        <v>44136</v>
      </c>
      <c r="C27" s="5">
        <v>39940537.685000002</v>
      </c>
      <c r="D27" s="5"/>
      <c r="E27" s="5"/>
      <c r="F27" s="5">
        <v>40546452.394166671</v>
      </c>
      <c r="G27" s="5">
        <v>39940537.685000002</v>
      </c>
      <c r="H27" s="5">
        <f t="shared" si="1"/>
        <v>-605914.70916666836</v>
      </c>
      <c r="I27" s="3"/>
      <c r="J27" s="3"/>
    </row>
    <row r="28" spans="1:11">
      <c r="A28" s="6" t="s">
        <v>6</v>
      </c>
      <c r="B28" s="7"/>
      <c r="C28" s="8">
        <f>SUM(C4:C27)</f>
        <v>958572904.43999958</v>
      </c>
      <c r="D28" s="8">
        <f>SUM(D4:D27)</f>
        <v>479286452.22000003</v>
      </c>
      <c r="E28" s="8">
        <f>SUM(E4:E15)</f>
        <v>-2.2351741790771484E-8</v>
      </c>
      <c r="F28" s="8">
        <f>SUM(F4:F27)</f>
        <v>958572904.49000049</v>
      </c>
      <c r="G28" s="8">
        <f>SUM(G4:G27)</f>
        <v>958572904.43999958</v>
      </c>
      <c r="H28" s="8">
        <f>SUM(H4:H27)</f>
        <v>-4.999997466802597E-2</v>
      </c>
    </row>
    <row r="29" spans="1:11">
      <c r="A29" s="1">
        <v>1</v>
      </c>
      <c r="B29" s="2">
        <v>43435</v>
      </c>
      <c r="C29" s="5"/>
      <c r="D29" s="5">
        <v>298170.14999999997</v>
      </c>
      <c r="E29" s="5">
        <f t="shared" ref="E29:E40" si="2">D29-C29</f>
        <v>298170.14999999997</v>
      </c>
      <c r="F29" s="5"/>
      <c r="G29" s="5">
        <v>298170.14999999997</v>
      </c>
      <c r="H29" s="5">
        <f t="shared" ref="H29:H40" si="3">G29-F29</f>
        <v>298170.14999999997</v>
      </c>
      <c r="K29" s="3"/>
    </row>
    <row r="30" spans="1:11">
      <c r="A30" s="1">
        <v>2</v>
      </c>
      <c r="B30" s="2">
        <v>43466</v>
      </c>
      <c r="C30" s="5"/>
      <c r="D30" s="5">
        <v>308907.92</v>
      </c>
      <c r="E30" s="5">
        <f t="shared" si="2"/>
        <v>308907.92</v>
      </c>
      <c r="F30" s="5"/>
      <c r="G30" s="5">
        <v>308907.92</v>
      </c>
      <c r="H30" s="5">
        <f t="shared" si="3"/>
        <v>308907.92</v>
      </c>
    </row>
    <row r="31" spans="1:11">
      <c r="A31" s="1">
        <v>3</v>
      </c>
      <c r="B31" s="2">
        <v>43497</v>
      </c>
      <c r="C31" s="5"/>
      <c r="D31" s="5">
        <v>832510.25</v>
      </c>
      <c r="E31" s="5">
        <f t="shared" si="2"/>
        <v>832510.25</v>
      </c>
      <c r="F31" s="5"/>
      <c r="G31" s="5">
        <v>815509.51</v>
      </c>
      <c r="H31" s="5">
        <f t="shared" si="3"/>
        <v>815509.51</v>
      </c>
    </row>
    <row r="32" spans="1:11">
      <c r="A32" s="1">
        <v>4</v>
      </c>
      <c r="B32" s="2">
        <v>43525</v>
      </c>
      <c r="C32" s="5"/>
      <c r="D32" s="5">
        <v>2046992.4899999998</v>
      </c>
      <c r="E32" s="5">
        <f t="shared" si="2"/>
        <v>2046992.4899999998</v>
      </c>
      <c r="F32" s="5"/>
      <c r="G32" s="5">
        <v>2045647.17</v>
      </c>
      <c r="H32" s="5">
        <f t="shared" si="3"/>
        <v>2045647.17</v>
      </c>
    </row>
    <row r="33" spans="1:9">
      <c r="A33" s="1">
        <v>5</v>
      </c>
      <c r="B33" s="2">
        <v>43556</v>
      </c>
      <c r="C33" s="5"/>
      <c r="D33" s="5">
        <v>4856927.766249992</v>
      </c>
      <c r="E33" s="5">
        <f t="shared" si="2"/>
        <v>4856927.766249992</v>
      </c>
      <c r="F33" s="5"/>
      <c r="G33" s="5">
        <v>2538546.7200000002</v>
      </c>
      <c r="H33" s="5">
        <f t="shared" si="3"/>
        <v>2538546.7200000002</v>
      </c>
      <c r="I33" s="3"/>
    </row>
    <row r="34" spans="1:9">
      <c r="A34" s="1">
        <v>6</v>
      </c>
      <c r="B34" s="2">
        <v>43586</v>
      </c>
      <c r="C34" s="5"/>
      <c r="D34" s="5">
        <v>4856927.766249992</v>
      </c>
      <c r="E34" s="5">
        <f t="shared" si="2"/>
        <v>4856927.766249992</v>
      </c>
      <c r="F34" s="5"/>
      <c r="G34" s="5">
        <v>2589098.37</v>
      </c>
      <c r="H34" s="5">
        <f t="shared" si="3"/>
        <v>2589098.37</v>
      </c>
    </row>
    <row r="35" spans="1:9">
      <c r="A35" s="1">
        <v>7</v>
      </c>
      <c r="B35" s="2">
        <v>43617</v>
      </c>
      <c r="C35" s="5"/>
      <c r="D35" s="5">
        <v>4856927.766249992</v>
      </c>
      <c r="E35" s="5">
        <f t="shared" si="2"/>
        <v>4856927.766249992</v>
      </c>
      <c r="F35" s="5"/>
      <c r="G35" s="5">
        <v>2740018.47</v>
      </c>
      <c r="H35" s="5">
        <f t="shared" si="3"/>
        <v>2740018.47</v>
      </c>
    </row>
    <row r="36" spans="1:9">
      <c r="A36" s="1">
        <v>8</v>
      </c>
      <c r="B36" s="2">
        <v>43647</v>
      </c>
      <c r="C36" s="5"/>
      <c r="D36" s="5">
        <v>4856927.766249992</v>
      </c>
      <c r="E36" s="5">
        <f t="shared" si="2"/>
        <v>4856927.766249992</v>
      </c>
      <c r="F36" s="5"/>
      <c r="G36" s="5">
        <v>3314058.7399999993</v>
      </c>
      <c r="H36" s="5">
        <f t="shared" si="3"/>
        <v>3314058.7399999993</v>
      </c>
    </row>
    <row r="37" spans="1:9">
      <c r="A37" s="1">
        <v>9</v>
      </c>
      <c r="B37" s="2">
        <v>43678</v>
      </c>
      <c r="C37" s="5"/>
      <c r="D37" s="5">
        <v>4856927.766249992</v>
      </c>
      <c r="E37" s="5">
        <f t="shared" si="2"/>
        <v>4856927.766249992</v>
      </c>
      <c r="F37" s="5"/>
      <c r="G37" s="5">
        <v>3405853.61</v>
      </c>
      <c r="H37" s="5">
        <f t="shared" si="3"/>
        <v>3405853.61</v>
      </c>
    </row>
    <row r="38" spans="1:9">
      <c r="A38" s="1">
        <v>10</v>
      </c>
      <c r="B38" s="2">
        <v>43709</v>
      </c>
      <c r="C38" s="5"/>
      <c r="D38" s="5">
        <v>4856927.766249992</v>
      </c>
      <c r="E38" s="5">
        <f t="shared" si="2"/>
        <v>4856927.766249992</v>
      </c>
      <c r="F38" s="5"/>
      <c r="G38" s="5">
        <v>3569527.92</v>
      </c>
      <c r="H38" s="5">
        <f t="shared" si="3"/>
        <v>3569527.92</v>
      </c>
    </row>
    <row r="39" spans="1:9">
      <c r="A39" s="1">
        <v>11</v>
      </c>
      <c r="B39" s="2">
        <v>43739</v>
      </c>
      <c r="C39" s="5"/>
      <c r="D39" s="5">
        <v>4856927.766249992</v>
      </c>
      <c r="E39" s="5">
        <f t="shared" si="2"/>
        <v>4856927.766249992</v>
      </c>
      <c r="F39" s="5"/>
      <c r="G39" s="5">
        <v>4012082.42</v>
      </c>
      <c r="H39" s="5">
        <f t="shared" si="3"/>
        <v>4012082.42</v>
      </c>
    </row>
    <row r="40" spans="1:9">
      <c r="A40" s="1">
        <v>12</v>
      </c>
      <c r="B40" s="2">
        <v>43770</v>
      </c>
      <c r="C40" s="5"/>
      <c r="D40" s="5">
        <v>4856927.766249992</v>
      </c>
      <c r="E40" s="5">
        <f t="shared" si="2"/>
        <v>4856927.766249992</v>
      </c>
      <c r="F40" s="5"/>
      <c r="G40" s="5">
        <v>4856927.766249992</v>
      </c>
      <c r="H40" s="5">
        <f t="shared" si="3"/>
        <v>4856927.766249992</v>
      </c>
    </row>
    <row r="41" spans="1:9">
      <c r="A41" s="1">
        <v>13</v>
      </c>
      <c r="B41" s="2">
        <v>43800</v>
      </c>
      <c r="C41" s="5"/>
      <c r="D41" s="5"/>
      <c r="E41" s="5"/>
      <c r="F41" s="5"/>
      <c r="G41" s="5"/>
      <c r="H41" s="5"/>
    </row>
    <row r="42" spans="1:9">
      <c r="A42" s="1">
        <v>14</v>
      </c>
      <c r="B42" s="2">
        <v>43831</v>
      </c>
      <c r="C42" s="5"/>
      <c r="D42" s="5"/>
      <c r="E42" s="5"/>
      <c r="F42" s="5"/>
      <c r="G42" s="5"/>
      <c r="H42" s="5"/>
    </row>
    <row r="43" spans="1:9">
      <c r="A43" s="1">
        <v>15</v>
      </c>
      <c r="B43" s="2">
        <v>43862</v>
      </c>
      <c r="C43" s="5"/>
      <c r="D43" s="5"/>
      <c r="E43" s="5"/>
      <c r="F43" s="5"/>
      <c r="G43" s="5"/>
      <c r="H43" s="5"/>
    </row>
    <row r="44" spans="1:9">
      <c r="A44" s="1">
        <v>16</v>
      </c>
      <c r="B44" s="2">
        <v>43891</v>
      </c>
      <c r="C44" s="5"/>
      <c r="D44" s="5"/>
      <c r="E44" s="5"/>
      <c r="F44" s="5"/>
      <c r="G44" s="5"/>
      <c r="H44" s="5"/>
    </row>
    <row r="45" spans="1:9">
      <c r="A45" s="1">
        <v>17</v>
      </c>
      <c r="B45" s="2">
        <v>43922</v>
      </c>
      <c r="C45" s="5"/>
      <c r="D45" s="5"/>
      <c r="E45" s="5"/>
      <c r="F45" s="5"/>
      <c r="G45" s="5"/>
      <c r="H45" s="5"/>
    </row>
    <row r="46" spans="1:9">
      <c r="A46" s="1">
        <v>18</v>
      </c>
      <c r="B46" s="2">
        <v>43952</v>
      </c>
      <c r="C46" s="5"/>
      <c r="D46" s="5"/>
      <c r="E46" s="5"/>
      <c r="F46" s="5"/>
      <c r="G46" s="5"/>
      <c r="H46" s="5"/>
    </row>
    <row r="47" spans="1:9">
      <c r="A47" s="1">
        <v>19</v>
      </c>
      <c r="B47" s="2">
        <v>43983</v>
      </c>
      <c r="C47" s="5"/>
      <c r="D47" s="5"/>
      <c r="E47" s="5"/>
      <c r="F47" s="5"/>
      <c r="G47" s="5"/>
      <c r="H47" s="5"/>
    </row>
    <row r="48" spans="1:9">
      <c r="A48" s="1">
        <v>20</v>
      </c>
      <c r="B48" s="2">
        <v>44013</v>
      </c>
      <c r="C48" s="5"/>
      <c r="D48" s="5"/>
      <c r="E48" s="5"/>
      <c r="F48" s="5"/>
      <c r="G48" s="5"/>
      <c r="H48" s="5"/>
    </row>
    <row r="49" spans="1:8">
      <c r="A49" s="1">
        <v>21</v>
      </c>
      <c r="B49" s="2">
        <v>44044</v>
      </c>
      <c r="C49" s="5"/>
      <c r="D49" s="5"/>
      <c r="E49" s="5"/>
      <c r="F49" s="5"/>
      <c r="G49" s="5"/>
      <c r="H49" s="5"/>
    </row>
    <row r="50" spans="1:8">
      <c r="A50" s="1">
        <v>22</v>
      </c>
      <c r="B50" s="2">
        <v>44075</v>
      </c>
      <c r="C50" s="5"/>
      <c r="D50" s="5"/>
      <c r="E50" s="5"/>
      <c r="F50" s="5"/>
      <c r="G50" s="5"/>
      <c r="H50" s="5"/>
    </row>
    <row r="51" spans="1:8">
      <c r="A51" s="1">
        <v>23</v>
      </c>
      <c r="B51" s="2">
        <v>44105</v>
      </c>
      <c r="C51" s="5"/>
      <c r="D51" s="5"/>
      <c r="E51" s="5"/>
      <c r="F51" s="5"/>
      <c r="G51" s="5"/>
      <c r="H51" s="5"/>
    </row>
    <row r="52" spans="1:8">
      <c r="A52" s="1">
        <v>24</v>
      </c>
      <c r="B52" s="2">
        <v>44136</v>
      </c>
      <c r="C52" s="5"/>
      <c r="D52" s="5"/>
      <c r="E52" s="5"/>
      <c r="F52" s="5"/>
      <c r="G52" s="5"/>
      <c r="H52" s="5"/>
    </row>
    <row r="53" spans="1:8">
      <c r="A53" s="6" t="s">
        <v>10</v>
      </c>
      <c r="B53" s="1"/>
      <c r="C53" s="8">
        <f>SUM(C29:C32)</f>
        <v>0</v>
      </c>
      <c r="D53" s="8">
        <f>SUM(D29:D52)</f>
        <v>42342002.939999931</v>
      </c>
      <c r="E53" s="8">
        <f>SUM(E29:E52)</f>
        <v>42342002.939999931</v>
      </c>
      <c r="F53" s="8">
        <f>SUM(F29:F32)</f>
        <v>0</v>
      </c>
      <c r="G53" s="8">
        <f>SUM(G29:G52)</f>
        <v>30494348.766249992</v>
      </c>
      <c r="H53" s="8">
        <f>SUM(H29:H52)</f>
        <v>30494348.766249992</v>
      </c>
    </row>
    <row r="54" spans="1:8">
      <c r="A54" s="1">
        <v>1</v>
      </c>
      <c r="B54" s="2">
        <v>43435</v>
      </c>
      <c r="C54" s="5">
        <v>2961896.8574999999</v>
      </c>
      <c r="D54" s="5">
        <v>3076854.59</v>
      </c>
      <c r="E54" s="5">
        <f>D54-C54</f>
        <v>114957.73249999993</v>
      </c>
      <c r="F54" s="5">
        <v>2961896.8574999999</v>
      </c>
      <c r="G54" s="5">
        <v>3076854.59</v>
      </c>
      <c r="H54" s="5">
        <f>G54-F54</f>
        <v>114957.73249999993</v>
      </c>
    </row>
    <row r="55" spans="1:8">
      <c r="A55" s="1">
        <v>2</v>
      </c>
      <c r="B55" s="2">
        <v>43466</v>
      </c>
      <c r="C55" s="5">
        <v>2961896.8574999999</v>
      </c>
      <c r="D55" s="5">
        <v>2916149.46</v>
      </c>
      <c r="E55" s="5">
        <f>D55-C55</f>
        <v>-45747.397499999963</v>
      </c>
      <c r="F55" s="5">
        <v>2961896.8574999999</v>
      </c>
      <c r="G55" s="5">
        <v>2916149.46</v>
      </c>
      <c r="H55" s="5">
        <f>G55-F55</f>
        <v>-45747.397499999963</v>
      </c>
    </row>
    <row r="56" spans="1:8">
      <c r="A56" s="1">
        <v>3</v>
      </c>
      <c r="B56" s="2">
        <v>43497</v>
      </c>
      <c r="C56" s="5">
        <v>2961896.8574999999</v>
      </c>
      <c r="D56" s="5">
        <v>2954388.88</v>
      </c>
      <c r="E56" s="5">
        <f>D56-C56</f>
        <v>-7507.9775000000373</v>
      </c>
      <c r="F56" s="5">
        <v>2961896.8574999999</v>
      </c>
      <c r="G56" s="5">
        <v>2954388.88</v>
      </c>
      <c r="H56" s="5">
        <f>G56-F56</f>
        <v>-7507.9775000000373</v>
      </c>
    </row>
    <row r="57" spans="1:8">
      <c r="A57" s="1">
        <v>4</v>
      </c>
      <c r="B57" s="2">
        <v>43525</v>
      </c>
      <c r="C57" s="5">
        <v>2961896.8574999999</v>
      </c>
      <c r="D57" s="5">
        <v>3046955.95</v>
      </c>
      <c r="E57" s="5">
        <f>D57-C57</f>
        <v>85059.092500000261</v>
      </c>
      <c r="F57" s="5">
        <v>2961896.8574999999</v>
      </c>
      <c r="G57" s="5">
        <v>3046955.95</v>
      </c>
      <c r="H57" s="5">
        <f>G57-F57</f>
        <v>85059.092500000261</v>
      </c>
    </row>
    <row r="58" spans="1:8">
      <c r="A58" s="1">
        <v>5</v>
      </c>
      <c r="B58" s="2">
        <v>43556</v>
      </c>
      <c r="C58" s="5">
        <v>2961896.8574999999</v>
      </c>
      <c r="D58" s="5"/>
      <c r="E58" s="5"/>
      <c r="F58" s="5">
        <v>2961896.8574999999</v>
      </c>
      <c r="G58" s="5">
        <v>3289981.53</v>
      </c>
      <c r="H58" s="5">
        <f t="shared" ref="H58:H65" si="4">G58-F58</f>
        <v>328084.67249999987</v>
      </c>
    </row>
    <row r="59" spans="1:8">
      <c r="A59" s="1">
        <v>6</v>
      </c>
      <c r="B59" s="2">
        <v>43586</v>
      </c>
      <c r="C59" s="5">
        <v>2961896.8574999999</v>
      </c>
      <c r="D59" s="5"/>
      <c r="E59" s="5"/>
      <c r="F59" s="5">
        <v>2961896.8574999999</v>
      </c>
      <c r="G59" s="5">
        <v>3022012.66</v>
      </c>
      <c r="H59" s="5">
        <f t="shared" si="4"/>
        <v>60115.802500000224</v>
      </c>
    </row>
    <row r="60" spans="1:8">
      <c r="A60" s="1">
        <v>7</v>
      </c>
      <c r="B60" s="2">
        <v>43617</v>
      </c>
      <c r="C60" s="5">
        <v>2961896.8574999999</v>
      </c>
      <c r="D60" s="5"/>
      <c r="E60" s="5"/>
      <c r="F60" s="5">
        <v>2961896.8574999999</v>
      </c>
      <c r="G60" s="5">
        <v>2902956</v>
      </c>
      <c r="H60" s="5">
        <f t="shared" si="4"/>
        <v>-58940.857499999925</v>
      </c>
    </row>
    <row r="61" spans="1:8">
      <c r="A61" s="1">
        <v>8</v>
      </c>
      <c r="B61" s="2">
        <v>43647</v>
      </c>
      <c r="C61" s="5">
        <v>2961896.8574999999</v>
      </c>
      <c r="D61" s="5"/>
      <c r="E61" s="5"/>
      <c r="F61" s="5">
        <v>2961896.8574999999</v>
      </c>
      <c r="G61" s="5">
        <v>3165238.23</v>
      </c>
      <c r="H61" s="5">
        <f t="shared" si="4"/>
        <v>203341.37250000006</v>
      </c>
    </row>
    <row r="62" spans="1:8">
      <c r="A62" s="1">
        <v>9</v>
      </c>
      <c r="B62" s="2">
        <v>43678</v>
      </c>
      <c r="C62" s="5">
        <v>2961896.8574999999</v>
      </c>
      <c r="D62" s="5"/>
      <c r="E62" s="5"/>
      <c r="F62" s="5">
        <v>2961896.8574999999</v>
      </c>
      <c r="G62" s="5">
        <v>3282859.84</v>
      </c>
      <c r="H62" s="5">
        <f t="shared" si="4"/>
        <v>320962.98249999993</v>
      </c>
    </row>
    <row r="63" spans="1:8">
      <c r="A63" s="1">
        <v>10</v>
      </c>
      <c r="B63" s="2">
        <v>43709</v>
      </c>
      <c r="C63" s="5">
        <v>2961896.8574999999</v>
      </c>
      <c r="D63" s="5"/>
      <c r="E63" s="5"/>
      <c r="F63" s="5">
        <v>2961896.8574999999</v>
      </c>
      <c r="G63" s="5">
        <v>3384158.39</v>
      </c>
      <c r="H63" s="5">
        <f t="shared" si="4"/>
        <v>422261.5325000002</v>
      </c>
    </row>
    <row r="64" spans="1:8">
      <c r="A64" s="1">
        <v>11</v>
      </c>
      <c r="B64" s="2">
        <v>43739</v>
      </c>
      <c r="C64" s="5">
        <v>2961896.8574999999</v>
      </c>
      <c r="D64" s="5"/>
      <c r="E64" s="5"/>
      <c r="F64" s="5">
        <v>2961896.8574999999</v>
      </c>
      <c r="G64" s="5"/>
      <c r="H64" s="5">
        <f t="shared" si="4"/>
        <v>-2961896.8574999999</v>
      </c>
    </row>
    <row r="65" spans="1:8">
      <c r="A65" s="1">
        <v>12</v>
      </c>
      <c r="B65" s="2">
        <v>43770</v>
      </c>
      <c r="C65" s="5">
        <v>2961896.8574999999</v>
      </c>
      <c r="D65" s="5"/>
      <c r="E65" s="5"/>
      <c r="F65" s="5">
        <v>2961896.8574999999</v>
      </c>
      <c r="G65" s="5"/>
      <c r="H65" s="5">
        <f t="shared" si="4"/>
        <v>-2961896.8574999999</v>
      </c>
    </row>
    <row r="66" spans="1:8">
      <c r="A66" s="1">
        <v>13</v>
      </c>
      <c r="B66" s="2">
        <v>43800</v>
      </c>
      <c r="C66" s="5">
        <v>2961896.8574999999</v>
      </c>
      <c r="D66" s="5"/>
      <c r="E66" s="5"/>
      <c r="F66" s="5"/>
      <c r="G66" s="5"/>
      <c r="H66" s="5"/>
    </row>
    <row r="67" spans="1:8">
      <c r="A67" s="1">
        <v>14</v>
      </c>
      <c r="B67" s="2">
        <v>43831</v>
      </c>
      <c r="C67" s="5">
        <v>2961896.8574999999</v>
      </c>
      <c r="D67" s="5"/>
      <c r="E67" s="5"/>
      <c r="F67" s="5"/>
      <c r="G67" s="5"/>
      <c r="H67" s="5"/>
    </row>
    <row r="68" spans="1:8">
      <c r="A68" s="1">
        <v>15</v>
      </c>
      <c r="B68" s="2">
        <v>43862</v>
      </c>
      <c r="C68" s="5">
        <v>2961896.8574999999</v>
      </c>
      <c r="D68" s="5"/>
      <c r="E68" s="5"/>
      <c r="F68" s="5"/>
      <c r="G68" s="5"/>
      <c r="H68" s="5"/>
    </row>
    <row r="69" spans="1:8">
      <c r="A69" s="1">
        <v>16</v>
      </c>
      <c r="B69" s="2">
        <v>43891</v>
      </c>
      <c r="C69" s="5">
        <v>2961896.8574999999</v>
      </c>
      <c r="D69" s="5"/>
      <c r="E69" s="5"/>
      <c r="F69" s="5"/>
      <c r="G69" s="5"/>
      <c r="H69" s="5"/>
    </row>
    <row r="70" spans="1:8">
      <c r="A70" s="1">
        <v>17</v>
      </c>
      <c r="B70" s="2">
        <v>43922</v>
      </c>
      <c r="C70" s="5">
        <v>2961896.8574999999</v>
      </c>
      <c r="D70" s="5"/>
      <c r="E70" s="5"/>
      <c r="F70" s="5"/>
      <c r="G70" s="5"/>
      <c r="H70" s="5"/>
    </row>
    <row r="71" spans="1:8">
      <c r="A71" s="1">
        <v>18</v>
      </c>
      <c r="B71" s="2">
        <v>43952</v>
      </c>
      <c r="C71" s="5">
        <v>2961896.8574999999</v>
      </c>
      <c r="D71" s="5"/>
      <c r="E71" s="5"/>
      <c r="F71" s="5"/>
      <c r="G71" s="5"/>
      <c r="H71" s="5"/>
    </row>
    <row r="72" spans="1:8">
      <c r="A72" s="1">
        <v>19</v>
      </c>
      <c r="B72" s="2">
        <v>43983</v>
      </c>
      <c r="C72" s="5">
        <v>2961896.8574999999</v>
      </c>
      <c r="D72" s="5"/>
      <c r="E72" s="5"/>
      <c r="F72" s="5"/>
      <c r="G72" s="5"/>
      <c r="H72" s="5"/>
    </row>
    <row r="73" spans="1:8">
      <c r="A73" s="1">
        <v>20</v>
      </c>
      <c r="B73" s="2">
        <v>44013</v>
      </c>
      <c r="C73" s="5">
        <v>2961896.8574999999</v>
      </c>
      <c r="D73" s="5"/>
      <c r="E73" s="5"/>
      <c r="F73" s="5"/>
      <c r="G73" s="5"/>
      <c r="H73" s="5"/>
    </row>
    <row r="74" spans="1:8">
      <c r="A74" s="1">
        <v>21</v>
      </c>
      <c r="B74" s="2">
        <v>44044</v>
      </c>
      <c r="C74" s="5">
        <v>2961896.8574999999</v>
      </c>
      <c r="D74" s="5"/>
      <c r="E74" s="5"/>
      <c r="F74" s="5"/>
      <c r="G74" s="5"/>
      <c r="H74" s="5"/>
    </row>
    <row r="75" spans="1:8">
      <c r="A75" s="1">
        <v>22</v>
      </c>
      <c r="B75" s="2">
        <v>44075</v>
      </c>
      <c r="C75" s="5">
        <v>2961896.8574999999</v>
      </c>
      <c r="D75" s="5"/>
      <c r="E75" s="5"/>
      <c r="F75" s="5"/>
      <c r="G75" s="5"/>
      <c r="H75" s="5"/>
    </row>
    <row r="76" spans="1:8">
      <c r="A76" s="1">
        <v>23</v>
      </c>
      <c r="B76" s="2">
        <v>44105</v>
      </c>
      <c r="C76" s="5">
        <v>2961896.8574999999</v>
      </c>
      <c r="D76" s="5"/>
      <c r="E76" s="5"/>
      <c r="F76" s="5"/>
      <c r="G76" s="5"/>
      <c r="H76" s="5"/>
    </row>
    <row r="77" spans="1:8">
      <c r="A77" s="1">
        <v>24</v>
      </c>
      <c r="B77" s="2">
        <v>44136</v>
      </c>
      <c r="C77" s="5">
        <v>2961896.8574999999</v>
      </c>
      <c r="D77" s="5"/>
      <c r="E77" s="5"/>
      <c r="F77" s="5"/>
      <c r="G77" s="5"/>
      <c r="H77" s="5"/>
    </row>
    <row r="78" spans="1:8">
      <c r="A78" s="6" t="s">
        <v>9</v>
      </c>
      <c r="B78" s="7"/>
      <c r="C78" s="8">
        <f>SUM(C54:C77)</f>
        <v>71085524.580000028</v>
      </c>
      <c r="D78" s="8">
        <f>SUM(D54:D77)</f>
        <v>11994348.879999999</v>
      </c>
      <c r="E78" s="8">
        <f>SUM(E54:E77)</f>
        <v>146761.45000000019</v>
      </c>
      <c r="F78" s="8">
        <f>SUM(F54:F65)</f>
        <v>35542762.290000007</v>
      </c>
      <c r="G78" s="8">
        <f>SUM(G54:G65)</f>
        <v>31041555.530000001</v>
      </c>
      <c r="H78" s="8">
        <f>SUM(H54:H65)</f>
        <v>-4501206.76</v>
      </c>
    </row>
    <row r="81" spans="5:6">
      <c r="E81" t="s">
        <v>36</v>
      </c>
      <c r="F81" t="s">
        <v>35</v>
      </c>
    </row>
  </sheetData>
  <mergeCells count="2">
    <mergeCell ref="C2:E2"/>
    <mergeCell ref="F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4:C13"/>
  <sheetViews>
    <sheetView workbookViewId="0">
      <selection activeCell="B15" sqref="B15"/>
    </sheetView>
  </sheetViews>
  <sheetFormatPr defaultRowHeight="15"/>
  <cols>
    <col min="1" max="1" width="16.7109375" bestFit="1" customWidth="1"/>
    <col min="2" max="3" width="12.140625" bestFit="1" customWidth="1"/>
  </cols>
  <sheetData>
    <row r="4" spans="1:3">
      <c r="A4" s="9"/>
      <c r="B4" s="10" t="s">
        <v>18</v>
      </c>
      <c r="C4" s="10" t="s">
        <v>21</v>
      </c>
    </row>
    <row r="5" spans="1:3">
      <c r="A5" t="s">
        <v>17</v>
      </c>
      <c r="B5" s="3">
        <v>1550000</v>
      </c>
    </row>
    <row r="6" spans="1:3">
      <c r="A6" t="s">
        <v>19</v>
      </c>
      <c r="B6" s="3">
        <v>1200000</v>
      </c>
    </row>
    <row r="7" spans="1:3">
      <c r="A7" t="s">
        <v>20</v>
      </c>
      <c r="B7" s="3">
        <v>2300000</v>
      </c>
    </row>
    <row r="8" spans="1:3">
      <c r="A8" t="s">
        <v>22</v>
      </c>
      <c r="B8" s="3"/>
      <c r="C8" s="3">
        <v>1700000</v>
      </c>
    </row>
    <row r="9" spans="1:3">
      <c r="A9" t="s">
        <v>23</v>
      </c>
      <c r="B9" s="3">
        <v>3250000</v>
      </c>
    </row>
    <row r="10" spans="1:3">
      <c r="A10" t="s">
        <v>24</v>
      </c>
      <c r="C10" s="3">
        <v>1000000</v>
      </c>
    </row>
    <row r="11" spans="1:3">
      <c r="B11" s="11">
        <f>SUM(B5:B10)</f>
        <v>8300000</v>
      </c>
      <c r="C11" s="11">
        <f>SUM(C5:C10)</f>
        <v>2700000</v>
      </c>
    </row>
    <row r="12" spans="1:3">
      <c r="A12" t="s">
        <v>25</v>
      </c>
      <c r="B12" s="3">
        <v>9423000</v>
      </c>
      <c r="C12" s="3">
        <v>8173000</v>
      </c>
    </row>
    <row r="13" spans="1:3">
      <c r="B13" s="3">
        <f>B11-B12</f>
        <v>-1123000</v>
      </c>
      <c r="C13" s="3">
        <f>C11-C12</f>
        <v>-5473000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4:C10"/>
  <sheetViews>
    <sheetView topLeftCell="A3" workbookViewId="0">
      <selection activeCell="B14" sqref="B14"/>
    </sheetView>
  </sheetViews>
  <sheetFormatPr defaultColWidth="9.140625" defaultRowHeight="12.75"/>
  <cols>
    <col min="1" max="1" width="41.42578125" style="12" bestFit="1" customWidth="1"/>
    <col min="2" max="2" width="74.28515625" style="12" bestFit="1" customWidth="1"/>
    <col min="3" max="3" width="46.7109375" style="12" customWidth="1"/>
    <col min="4" max="16384" width="9.140625" style="12"/>
  </cols>
  <sheetData>
    <row r="4" spans="1:3" ht="25.5">
      <c r="A4" s="13" t="s">
        <v>4</v>
      </c>
      <c r="B4" s="13" t="s">
        <v>3</v>
      </c>
      <c r="C4" s="13" t="s">
        <v>28</v>
      </c>
    </row>
    <row r="5" spans="1:3" ht="38.25">
      <c r="A5" s="13" t="s">
        <v>5</v>
      </c>
      <c r="B5" s="13" t="s">
        <v>26</v>
      </c>
      <c r="C5" s="13" t="s">
        <v>29</v>
      </c>
    </row>
    <row r="6" spans="1:3" ht="25.5">
      <c r="A6" s="14" t="s">
        <v>13</v>
      </c>
      <c r="B6" s="13" t="s">
        <v>1</v>
      </c>
      <c r="C6" s="13" t="s">
        <v>30</v>
      </c>
    </row>
    <row r="7" spans="1:3" ht="25.5">
      <c r="A7" s="14" t="s">
        <v>14</v>
      </c>
      <c r="B7" s="13" t="s">
        <v>2</v>
      </c>
      <c r="C7" s="13" t="s">
        <v>31</v>
      </c>
    </row>
    <row r="8" spans="1:3" ht="38.25">
      <c r="A8" s="13" t="s">
        <v>15</v>
      </c>
      <c r="B8" s="13" t="s">
        <v>27</v>
      </c>
      <c r="C8" s="13" t="s">
        <v>32</v>
      </c>
    </row>
    <row r="9" spans="1:3" ht="38.25">
      <c r="A9" s="13" t="s">
        <v>15</v>
      </c>
      <c r="B9" s="13" t="s">
        <v>27</v>
      </c>
      <c r="C9" s="14" t="s">
        <v>33</v>
      </c>
    </row>
    <row r="10" spans="1:3" ht="25.5">
      <c r="A10" s="13" t="s">
        <v>16</v>
      </c>
      <c r="B10" s="13"/>
      <c r="C10" s="14" t="s">
        <v>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УК Новолетие</vt:lpstr>
      <vt:lpstr>Для Александра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2024-12-03T09:30:17Z</dcterms:modified>
</cp:coreProperties>
</file>